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A6F795E8-BCCD-48E1-9F4E-AD0263522447}"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<sst xmlns="http://schemas.openxmlformats.org/spreadsheetml/2006/main" count="1743" uniqueCount="1174">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</sst>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135</v>
      </c>
      <c r="B10" s="172"/>
      <c r="C10" s="172"/>
      <c r="D10" s="169" t="str">
        <f>VLOOKUP(A10,listado,2,0)</f>
        <v>Experto/a 2</v>
      </c>
      <c r="E10" s="169"/>
      <c r="F10" s="169"/>
      <c r="G10" s="166" t="str">
        <f>VLOOKUP(A10,listado,3,0)</f>
        <v>Consultor/a PMO</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Formación y/o Certificación en Gestión de Proyectos.</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15 años de experiencia global  en el sector de las Tecnologías de la Información.</v>
      </c>
      <c r="C20" s="201"/>
      <c r="D20" s="201"/>
      <c r="E20" s="201"/>
      <c r="F20" s="201"/>
      <c r="G20" s="201"/>
      <c r="H20" s="201"/>
      <c r="I20" s="62"/>
      <c r="J20" s="186"/>
      <c r="K20" s="186"/>
      <c r="L20" s="187"/>
    </row>
    <row r="21" spans="1:12" s="2" customFormat="1" ht="60" customHeight="1" thickBot="1" x14ac:dyDescent="0.3">
      <c r="A21" s="49" t="s">
        <v>39</v>
      </c>
      <c r="B21" s="200" t="str">
        <f>VLOOKUP(A10,listado,8,0)</f>
        <v xml:space="preserve">Al menos 5 años de experiencia en proyectos europeos </v>
      </c>
      <c r="C21" s="200"/>
      <c r="D21" s="200"/>
      <c r="E21" s="200"/>
      <c r="F21" s="200"/>
      <c r="G21" s="200"/>
      <c r="H21" s="200"/>
      <c r="I21" s="62"/>
      <c r="J21" s="186"/>
      <c r="K21" s="186"/>
      <c r="L21" s="187"/>
    </row>
    <row r="22" spans="1:12" s="2" customFormat="1" ht="60" customHeight="1" thickBot="1" x14ac:dyDescent="0.3">
      <c r="A22" s="49" t="s">
        <v>40</v>
      </c>
      <c r="B22" s="200" t="str">
        <f>VLOOKUP(A10,listado,9,0)</f>
        <v>Al menos 5 años de experiencia en gestión y coordinación de proyectos de innovación.</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Experiencia de al menos 5 años como profesional en proyectos de transformación digital en la Administración Pública.</v>
      </c>
      <c r="B24" s="161"/>
      <c r="C24" s="161"/>
      <c r="D24" s="161"/>
      <c r="E24" s="161"/>
      <c r="F24" s="161"/>
      <c r="G24" s="161"/>
      <c r="H24" s="162"/>
      <c r="I24" s="62"/>
      <c r="J24" s="186"/>
      <c r="K24" s="186"/>
      <c r="L24" s="187"/>
    </row>
    <row r="25" spans="1:12" s="2" customFormat="1" ht="65.400000000000006" customHeight="1" thickBot="1" x14ac:dyDescent="0.3">
      <c r="A25" s="160">
        <f>VLOOKUP(A10,listado,11,0)</f>
        <v>0</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t="str">
        <f>VLOOKUP(A10,listado,16,0)</f>
        <v>Nivel C1 de Inglés</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eFSSO/g3WMNuvbdQesbdcLynP9xvLlfa65ZdNPcLgY18TzNtB8LYdgKUhVgHawqwOufvEBEbVr18H3ipW5eQ3g==" saltValue="I7MGgB2T2dttadX1M00FXA=="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2024-04-28T18:04:27Z</dcterms:modified>
</cp:coreProperties>
</file>